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报价清单" sheetId="1" r:id="rId1"/>
    <sheet name="每个清单项均需附组价明细表（仅为示例，以实际为准）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<sst xmlns="http://schemas.openxmlformats.org/spreadsheetml/2006/main" count="132" uniqueCount="110">
  <si>
    <t>“世纪梦想”全船玻璃幕墙项目报价单（汇总）</t>
  </si>
  <si>
    <t>序号</t>
  </si>
  <si>
    <t>产品名称、技术规格</t>
  </si>
  <si>
    <t>项目特征</t>
  </si>
  <si>
    <t>数量</t>
  </si>
  <si>
    <t>面积（㎡）</t>
  </si>
  <si>
    <t>全费用综合包干单价（不含税）</t>
  </si>
  <si>
    <t>合计（元）</t>
  </si>
  <si>
    <t>税率</t>
  </si>
  <si>
    <t>备注</t>
  </si>
  <si>
    <t>12mmLow-e+12A+10mm厚中空钢化玻璃+彩釉</t>
  </si>
  <si>
    <t>[项目特征]
1、骨架材料、8mm厚钢板、L50角钢、拦水扁铁等，详见设计图。
2、铝合金副框、压板详见设计图。
3、结构胶、嵌缝、胶垫、泡沫棒详见设计图。
4、彩釉图案样式以甲方要求为准，不因图案及要求变化而调整综合单价。
5、弧形需现场实际放样，不锈钢看面宽度可根据实际放样结果做微调，不做价格调整。
6、以上描述若以设计图有冲突，以设计图为准。
7、施工保护及成品保护根据施工需要和甲方要求执行，费用综合考虑。
8、安全文明施工按现行规章制度及甲方具体要求执行，费用综合考虑。
9、按实际完成面积计量（不考虑排版损耗等因素），建议在装饰覆盖之前完成隐蔽收方。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</si>
  <si>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㎡</t>
  </si>
  <si>
    <t>尾部餐厅、酒吧及中庭左右舷</t>
  </si>
  <si>
    <t>12mm双银Low-e+15A暖边+10mm厚中空钢化孤形玻璃+彩釉</t>
  </si>
  <si>
    <t>[项目特征]
1、骨架材料、8mm厚钢板、L50角钢、拦水扁铁等，详见设计图。
2、铝合金副框、压板详见设计图。
3、结构胶、嵌缝、胶垫、泡沫棒详见设计图。
4、彩釉图案样式以甲方要求为准，不因图案及要求变化而调整综合单价。
5、本色拉丝不锈钢包边按设计图，弧形需现场实际放样，不锈钢看面宽度可根据实际放样结果做微调，不做价格调整。
6、以上描述若以设计图有冲突，以设计图为准。
7、施工保护及成品保护根据施工需要和甲方要求执行，费用综合考虑。
8、安全文明施工按现行规章制度及甲方具体要求执行，费用综合考虑。
9、按实际完成面积计量（不考虑排版损耗等因素），建议在装饰覆盖之前完成隐蔽收方。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</si>
  <si>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3F4F船头行政酒廊正面弧形玻璃</t>
  </si>
  <si>
    <t>12mm双银Low-e+15A暖边+10mm厚中空钢化（微）弧形玻璃+彩釉</t>
  </si>
  <si>
    <t>3F4F船头行政酒廊左右两舷微弧形玻璃</t>
  </si>
  <si>
    <t>12mmLow-e+12A+10mm厚中空钢化玻璃+彩釉（定制铝合金型材包框）</t>
  </si>
  <si>
    <t>[项目特征]
1、窗洞尺寸需现场实际测量，做法以设计图为准。
2、镀锌矩管、拦水扁铁等骨架材料，详见设计图。
3、铝合金框、压线等尺寸及壁厚按设计图。
4、外侧与船体接触的铝合金压板需打同船体颜色的密封胶进行收口。
6、以上描述若以设计图有冲突，以设计图为准。
7、施工保护及成品保护根据施工需要和甲方要求执行，费用综合考虑。
8、安全文明施工按现行规章制度及甲方具体要求执行，费用综合考虑。
9、按窗洞口净面积面积计量（不考虑排版损耗等因素），建议在装饰覆盖之前完成隐蔽收方。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</si>
  <si>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行政套房固定玻璃窗</t>
  </si>
  <si>
    <t>12mm双银Low-e+15A暖边+10mm厚中空钢化弧形玻璃+彩釉</t>
  </si>
  <si>
    <t>[项目特征]
1、窗洞尺寸需现场实际测量，做法以设计图为准。
2、L50角钢等骨架材料，详见设计图。
3、本色拉丝不锈钢包边按设计图，弧形需现场实际放样，不锈钢看面宽度可根据实际放样结果做微调，不做价格调整。
4、密封胶、40*20mm、20*10mm橡胶条做法已设计图为准。
5、其余做法与要求与其余玻璃幕墙项目通用。
6、以上描述若以设计图有冲突，以设计图为准。
7、施工保护及成品保护根据施工需要和甲方要求执行，费用综合考虑。
8、安全文明施工按现行规章制度及甲方具体要求执行，费用综合考虑。
9、按实际完成面积计量（不考虑排版损耗等因素），建议在装饰覆盖之前完成隐蔽收方。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</si>
  <si>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总统套房弧形玻璃</t>
  </si>
  <si>
    <t>6mmLow-e+9A+6mm厚中空钢化玻璃（定制型材包框、静音电机、轴承、传动杆等应集成在框内，框上带控制面板、另配遥控器）</t>
  </si>
  <si>
    <t>[项目特征]
1、窗洞尺寸需现场实际测量，做法以设计图为准。
2、框、扇材质、厚度按设计图，铝合金型材选用90系，含压线。
3、电动设备：进口直筒式静音电机、不锈钢轴承、不锈钢传动配件，所有的电机设备需集成在铝合金框内。
4、其余做法与要求与上述玻璃幕墙项目通用。
5、以上描述若以设计图有冲突，以设计图为准。
6、施工保护及成品保护根据施工需要和甲方要求执行，费用综合考虑。
7、安全文明施工按现行规章制度及甲方具体要求执行，费用综合考虑。
8、按窗洞口净面积面积计量（非盖板尺寸，不考虑排版损耗等因素），建议在装饰覆盖之前完成隐蔽收方。
[工作内容]
1.铝合金固定框制作及安装
2.周边80×40×4矩管制作及安装
3.电动设备组装安装及电源驳接（按甲方指定的电源位置）
4.五金、安装
5.嵌缝、塞口、密缝打胶
6.清洗
7.完成此项目所有工作</t>
  </si>
  <si>
    <t>总统套房左右舷电动提升窗（共两套）</t>
  </si>
  <si>
    <t>12mm厚热弯玻璃+彩釉</t>
  </si>
  <si>
    <t>1、窗洞尺寸需现场实际测量，做法以设计图为准。
2、L50角钢等骨架材料，详见设计图。
3、本色拉丝不锈钢包边按设计图，弧形需现场实际放样，不锈钢看面宽度可根据实际放样结果做微调，不做价格调整。
4、密封胶、25*6mm、20*10mm橡胶条做法已设计图为准。
5、其余做法与要求与其余玻璃幕墙项目通用。
6、以上描述若以设计图有冲突，以设计图为准。
7、施工保护及成品保护根据施工需要和甲方要求执行，费用综合考虑。
8、安全文明施工按现行规章制度及甲方具体要求执行，费用综合考虑。
9、按实际完成面积计量（不考虑排版损耗等因素），建议在装饰覆盖之前完成隐蔽收方。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</si>
  <si>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驾驶室船头正面</t>
  </si>
  <si>
    <t>12mm厚玻璃+彩釉</t>
  </si>
  <si>
    <t>驾驶室左右两舷</t>
  </si>
  <si>
    <t>A60防火玻璃，25mm厚（5+5F+5+5F+5）</t>
  </si>
  <si>
    <t>1、窗洞尺寸需现场实际测量，做法以设计图为准。
2、L50角钢等骨架材料，详见设计图。
3、需提供防火认证证书。
4、防火玻璃四周满打防火胶。
5、其余做法与要求与其余玻璃幕墙项目通用。
6、以上描述若以设计图有冲突，以设计图为准。
7、施工保护及成品保护根据施工需要和甲方要求执行，费用综合考虑。
8、安全文明施工按现行规章制度及甲方具体要求执行，费用综合考虑。
9、按实际完成面积计量（不考虑排版损耗等因素），建议在装饰覆盖之前完成隐蔽收方。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</si>
  <si>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5F客区走道会议室</t>
  </si>
  <si>
    <t>6mm+9A+6mm中空钢化玻璃</t>
  </si>
  <si>
    <t>1、窗洞尺寸需现场实际测量，做法以设计图为准。
2、L50角钢等骨架材料，详见设计图。
3、本色拉丝不锈钢包边按设计图，不锈钢看面宽度可根据实际放样结果做微调，不做价格调整。
4、其余做法与要求与其余玻璃幕墙项目通用。
6、以上描述若以设计图有冲突，以设计图为准。
7、施工保护及成品保护根据施工需要和甲方要求执行，费用综合考虑。
8、安全文明施工按现行规章制度及甲方具体要求执行，费用综合考虑。
9、按实际完成面积计量（不考虑排版损耗等因素），建议在装饰覆盖之前完成隐蔽收方。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</si>
  <si>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主甲机舱集控室观察窗玻璃</t>
  </si>
  <si>
    <t>8mm+1.52Pvb+8mm夹胶玻璃</t>
  </si>
  <si>
    <t>1、窗洞尺寸需现场实际测量，做法以设计图为准。
2、20*20*1.5mm镀锌矩管为玻璃固定件，具体详见设计图。
3、其余做法与要求与其余玻璃幕墙项目通用。
4、以上描述若以设计图有冲突，以设计图为准。
5、施工保护及成品保护根据施工需要和甲方要求执行，费用综合考虑。
6、安全文明施工按现行规章制度及甲方具体要求执行，费用综合考虑。
7、按实际完成面积计量（不考虑排版损耗等因素），建议在装饰覆盖之前完成隐蔽收方。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</si>
  <si>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观光电梯井玻璃</t>
  </si>
  <si>
    <t>8mmLow-e+12A+8mm1.52Pvb+8mm厚中空钢化夹胶玻璃</t>
  </si>
  <si>
    <t>1、窗洞尺寸需现场实际测量，做法以设计图为准。
2、25*6mm橡胶条通长铺设。
3、四周硅酮结构密封胶满打处理。
4、其余做法与要求与其余玻璃幕墙项目通用。
6、以上描述若以设计图有冲突，以设计图为准。
7、施工保护及成品保护根据施工需要和甲方要求执行，费用综合考虑。
8、安全文明施工按现行规章制度及甲方具体要求执行，费用综合考虑。
9、按实际完成面积计量（不考虑排版损耗等因素），建议在装饰覆盖之前完成隐蔽收方。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</si>
  <si>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顶层甲板天窗玻璃</t>
  </si>
  <si>
    <t>单向透视玻璃 10mm厚</t>
  </si>
  <si>
    <t>1、窗洞尺寸需现场实际测量，做法以设计图为准。
2、需提供产品认证及检测报告。
3、配合内装施工单位进行安装。
4、其余做法与要求与其余玻璃幕墙项目通用。
6、以上描述若以设计图有冲突，以设计图为准。
7、施工保护及成品保护根据施工需要和甲方要求执行，费用综合考虑。
8、安全文明施工按现行规章制度及甲方具体要求执行，费用综合考虑。
9、按实际完成面积计量（不考虑排版损耗等因素），建议在装饰覆盖之前完成隐蔽收方。
[工作内容]
1.钢骨架制作、运输、安装及防腐防锈处理
2.面层安装
3.隔离带、框边封闭
4.嵌缝、塞口、密缝打胶
5.清洗
6.完成此项目所有工作</t>
  </si>
  <si>
    <t>电影院观察窗</t>
  </si>
  <si>
    <t>备注一：
1、原片使用国内大厂（南玻、耀皮、洛玻、信义等）。
2、铝合金型材需符合《GB/T 5237-2017》标准，厚度和样式按照设计图要求。
3、预埋件（钢板、矩管、角钢、拦水扁铁等）应采用镀锌材料，采用满焊后进行防锈处理；
4、胶条、泡沫棒、结构胶等技术参数和规格，详见设计图纸和招标文件要求。
5、不锈钢用于室内、外窗框的包边处理，均采用1.2mm厚拉丝304#不锈钢，颜色为本色和玫瑰金，有色不锈钢的颜色需根据装饰配套的颜色相匹配。
6、玻璃的成品保护采用防火铝箔全面覆盖，每张玻璃只需按要求留漏光孔，待装饰完工后，再进行拆除，包括除胶。
7、幕墙底部设计排水口，设置位置安装图纸或现场要求。
8、铝合金副框压板间距为纵向不少于5个，螺丝扭矩10-15N-m，避免过紧导致玻璃破裂。
9、具体详见招标图纸与技术文件。</t>
  </si>
  <si>
    <t>备注二：
1、以上综合单价包括但不限于：实际和完成该供应内容所需的人工费、材料费、机械费、运输费、安装费、调试费、安全文明施工费、成品保护费、措施费、风险费、电费（在施工总包处搭接，2.5元/度）、保险费（雇主责任险，最高赔付额不低于80万）、税费（增值税专用发票，税率13%）、管理费及利润等一切费用。
2、实际尺寸需现场复核之后，在进行下单。
3、具体参数细节详见技术文件和详细图纸。
4、每个清单项均需附组价明细表（仅为示例，以实际为准），设计变更核价时，组价明细表中的材料单价作为参考。</t>
  </si>
  <si>
    <r>
      <rPr>
        <b/>
        <sz val="14"/>
        <rFont val="宋体"/>
        <charset val="134"/>
      </rPr>
      <t>游轮玻璃幕墙综合单价分析表</t>
    </r>
  </si>
  <si>
    <r>
      <rPr>
        <b/>
        <sz val="10"/>
        <rFont val="宋体"/>
        <charset val="134"/>
      </rPr>
      <t>工程名称：世纪</t>
    </r>
    <r>
      <rPr>
        <b/>
        <sz val="10"/>
        <color rgb="FFFF0000"/>
        <rFont val="宋体"/>
        <charset val="134"/>
      </rPr>
      <t>远航号</t>
    </r>
    <r>
      <rPr>
        <b/>
        <sz val="10"/>
        <rFont val="宋体"/>
        <charset val="134"/>
      </rPr>
      <t>游轮玻璃幕墙工程</t>
    </r>
  </si>
  <si>
    <t>项目类别：隐框玻璃幕墙工程（计量单位：平方米）</t>
  </si>
  <si>
    <r>
      <rPr>
        <sz val="10"/>
        <rFont val="宋体"/>
        <charset val="134"/>
      </rPr>
      <t>序号</t>
    </r>
  </si>
  <si>
    <r>
      <rPr>
        <sz val="10"/>
        <rFont val="宋体"/>
        <charset val="134"/>
      </rPr>
      <t>分项名称</t>
    </r>
  </si>
  <si>
    <r>
      <rPr>
        <sz val="10"/>
        <rFont val="宋体"/>
        <charset val="134"/>
      </rPr>
      <t>规格型号</t>
    </r>
  </si>
  <si>
    <r>
      <rPr>
        <sz val="10"/>
        <rFont val="宋体"/>
        <charset val="134"/>
      </rPr>
      <t>计量单位</t>
    </r>
  </si>
  <si>
    <r>
      <rPr>
        <sz val="10"/>
        <rFont val="宋体"/>
        <charset val="134"/>
      </rPr>
      <t>净用量</t>
    </r>
  </si>
  <si>
    <t>损耗率</t>
  </si>
  <si>
    <t>实际用量</t>
  </si>
  <si>
    <r>
      <rPr>
        <sz val="10"/>
        <rFont val="宋体"/>
        <charset val="134"/>
      </rPr>
      <t>单价</t>
    </r>
  </si>
  <si>
    <r>
      <rPr>
        <sz val="10"/>
        <rFont val="宋体"/>
        <charset val="134"/>
      </rPr>
      <t>合价（元）</t>
    </r>
  </si>
  <si>
    <r>
      <rPr>
        <sz val="10"/>
        <rFont val="宋体"/>
        <charset val="134"/>
      </rPr>
      <t>备注（品牌产地等）</t>
    </r>
  </si>
  <si>
    <t>一</t>
  </si>
  <si>
    <r>
      <rPr>
        <sz val="10"/>
        <rFont val="宋体"/>
        <charset val="134"/>
      </rPr>
      <t>材料费用</t>
    </r>
  </si>
  <si>
    <t>铝型材</t>
  </si>
  <si>
    <t>副框，表面喷涂</t>
  </si>
  <si>
    <t>kg</t>
  </si>
  <si>
    <t>玻璃</t>
  </si>
  <si>
    <t>m2</t>
  </si>
  <si>
    <t>钢材</t>
  </si>
  <si>
    <t>横梁辅助框等</t>
  </si>
  <si>
    <t>螺栓</t>
  </si>
  <si>
    <t>M12</t>
  </si>
  <si>
    <t>套</t>
  </si>
  <si>
    <t>密封胶</t>
  </si>
  <si>
    <r>
      <rPr>
        <sz val="9"/>
        <rFont val="Arial"/>
        <charset val="0"/>
      </rPr>
      <t>500ml/</t>
    </r>
    <r>
      <rPr>
        <sz val="9"/>
        <rFont val="宋体"/>
        <charset val="134"/>
      </rPr>
      <t>支</t>
    </r>
  </si>
  <si>
    <t>支</t>
  </si>
  <si>
    <t>五金件</t>
  </si>
  <si>
    <t>双面贴，钻尾螺丝，焊条、切割片等</t>
  </si>
  <si>
    <t>项</t>
  </si>
  <si>
    <t>其它辅材</t>
  </si>
  <si>
    <t>不锈钢排水孔</t>
  </si>
  <si>
    <t>二</t>
  </si>
  <si>
    <r>
      <rPr>
        <sz val="10"/>
        <rFont val="宋体"/>
        <charset val="134"/>
      </rPr>
      <t>其他费用</t>
    </r>
  </si>
  <si>
    <r>
      <rPr>
        <sz val="10"/>
        <rFont val="宋体"/>
        <charset val="134"/>
      </rPr>
      <t>措施费</t>
    </r>
  </si>
  <si>
    <t>成品保护</t>
  </si>
  <si>
    <t>检测费</t>
  </si>
  <si>
    <t>现场搬运费</t>
  </si>
  <si>
    <r>
      <rPr>
        <sz val="10"/>
        <rFont val="宋体"/>
        <charset val="134"/>
      </rPr>
      <t>水电及其他</t>
    </r>
  </si>
  <si>
    <r>
      <rPr>
        <sz val="10"/>
        <rFont val="宋体"/>
        <charset val="134"/>
      </rPr>
      <t>人工费</t>
    </r>
  </si>
  <si>
    <t>三</t>
  </si>
  <si>
    <t>安全文明及风险控制费</t>
  </si>
  <si>
    <r>
      <rPr>
        <sz val="10"/>
        <rFont val="宋体"/>
        <charset val="134"/>
      </rPr>
      <t>（一</t>
    </r>
    <r>
      <rPr>
        <sz val="10"/>
        <rFont val="Arial"/>
        <charset val="0"/>
      </rPr>
      <t>+</t>
    </r>
    <r>
      <rPr>
        <sz val="10"/>
        <rFont val="宋体"/>
        <charset val="134"/>
      </rPr>
      <t>二）</t>
    </r>
    <r>
      <rPr>
        <sz val="10"/>
        <rFont val="Arial"/>
        <charset val="0"/>
      </rPr>
      <t>*1.5%</t>
    </r>
  </si>
  <si>
    <t>元</t>
  </si>
  <si>
    <t xml:space="preserve"> </t>
  </si>
  <si>
    <t>四</t>
  </si>
  <si>
    <r>
      <rPr>
        <sz val="10"/>
        <rFont val="宋体"/>
        <charset val="134"/>
      </rPr>
      <t>管理费</t>
    </r>
  </si>
  <si>
    <r>
      <rPr>
        <sz val="10"/>
        <rFont val="宋体"/>
        <charset val="134"/>
      </rPr>
      <t>（一</t>
    </r>
    <r>
      <rPr>
        <sz val="10"/>
        <rFont val="Arial"/>
        <charset val="0"/>
      </rPr>
      <t>+</t>
    </r>
    <r>
      <rPr>
        <sz val="10"/>
        <rFont val="宋体"/>
        <charset val="134"/>
      </rPr>
      <t>二</t>
    </r>
    <r>
      <rPr>
        <sz val="10"/>
        <rFont val="Arial"/>
        <charset val="0"/>
      </rPr>
      <t>+</t>
    </r>
    <r>
      <rPr>
        <sz val="10"/>
        <rFont val="宋体"/>
        <charset val="134"/>
      </rPr>
      <t>三）</t>
    </r>
    <r>
      <rPr>
        <sz val="10"/>
        <rFont val="Arial"/>
        <charset val="0"/>
      </rPr>
      <t>*7%</t>
    </r>
  </si>
  <si>
    <t>五</t>
  </si>
  <si>
    <r>
      <rPr>
        <sz val="10"/>
        <rFont val="宋体"/>
        <charset val="134"/>
      </rPr>
      <t>利润</t>
    </r>
  </si>
  <si>
    <t>（一+...+四）*7%</t>
  </si>
  <si>
    <r>
      <rPr>
        <sz val="10"/>
        <rFont val="宋体"/>
        <charset val="134"/>
      </rPr>
      <t>元</t>
    </r>
  </si>
  <si>
    <t>六</t>
  </si>
  <si>
    <r>
      <rPr>
        <sz val="10"/>
        <rFont val="宋体"/>
        <charset val="134"/>
      </rPr>
      <t>税金</t>
    </r>
  </si>
  <si>
    <t>（一+...+五）*9%</t>
  </si>
  <si>
    <t>七</t>
  </si>
  <si>
    <r>
      <rPr>
        <sz val="10"/>
        <rFont val="宋体"/>
        <charset val="134"/>
      </rPr>
      <t>综合单价</t>
    </r>
  </si>
  <si>
    <r>
      <rPr>
        <sz val="10"/>
        <rFont val="宋体"/>
        <charset val="134"/>
      </rPr>
      <t>一</t>
    </r>
    <r>
      <rPr>
        <sz val="10"/>
        <rFont val="Arial"/>
        <charset val="0"/>
      </rPr>
      <t>+</t>
    </r>
    <r>
      <rPr>
        <sz val="10"/>
        <rFont val="宋体"/>
        <charset val="134"/>
      </rPr>
      <t>二</t>
    </r>
    <r>
      <rPr>
        <sz val="10"/>
        <rFont val="Arial"/>
        <charset val="0"/>
      </rPr>
      <t>+</t>
    </r>
    <r>
      <rPr>
        <sz val="10"/>
        <rFont val="宋体"/>
        <charset val="134"/>
      </rPr>
      <t>三</t>
    </r>
    <r>
      <rPr>
        <sz val="10"/>
        <rFont val="Arial"/>
        <charset val="0"/>
      </rPr>
      <t>+</t>
    </r>
    <r>
      <rPr>
        <sz val="10"/>
        <rFont val="宋体"/>
        <charset val="134"/>
      </rPr>
      <t>四</t>
    </r>
    <r>
      <rPr>
        <sz val="10"/>
        <rFont val="Arial"/>
        <charset val="0"/>
      </rPr>
      <t>+</t>
    </r>
    <r>
      <rPr>
        <sz val="10"/>
        <rFont val="宋体"/>
        <charset val="134"/>
      </rPr>
      <t>五</t>
    </r>
    <r>
      <rPr>
        <sz val="10"/>
        <rFont val="Arial"/>
        <charset val="0"/>
      </rPr>
      <t>+</t>
    </r>
    <r>
      <rPr>
        <sz val="10"/>
        <rFont val="宋体"/>
        <charset val="134"/>
      </rPr>
      <t>六</t>
    </r>
  </si>
  <si>
    <r>
      <rPr>
        <sz val="10"/>
        <rFont val="宋体"/>
        <charset val="134"/>
      </rPr>
      <t>元</t>
    </r>
    <r>
      <rPr>
        <sz val="10"/>
        <rFont val="Arial"/>
        <charset val="0"/>
      </rPr>
      <t>/m2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</si>
</sst>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4"/>
      <name val="Arial"/>
      <charset val="0"/>
    </font>
    <font>
      <b/>
      <sz val="10"/>
      <name val="宋体"/>
      <charset val="134"/>
    </font>
    <font>
      <b/>
      <sz val="10"/>
      <name val="Arial"/>
      <charset val="0"/>
    </font>
    <font>
      <sz val="10"/>
      <name val="宋体"/>
      <charset val="134"/>
    </font>
    <font>
      <sz val="10"/>
      <name val="Arial"/>
      <charset val="0"/>
    </font>
    <font>
      <sz val="9"/>
      <name val="宋体"/>
      <charset val="134"/>
    </font>
    <font>
      <sz val="10"/>
      <color indexed="14"/>
      <name val="Arial"/>
      <charset val="0"/>
    </font>
    <font>
      <b/>
      <sz val="10"/>
      <color indexed="10"/>
      <name val="Arial"/>
      <charset val="0"/>
    </font>
    <font>
      <sz val="9"/>
      <name val="Arial"/>
      <charset val="0"/>
    </font>
    <font>
      <sz val="12"/>
      <name val="宋体"/>
      <charset val="134"/>
    </font>
    <font>
      <sz val="10"/>
      <color indexed="10"/>
      <name val="宋体"/>
      <charset val="134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10"/>
      <color rgb="FFFF0000"/>
      <name val="宋体"/>
      <charset val="134"/>
    </font>
    <font>
      <b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/>
    <xf numFmtId="0" fontId="10" fillId="0" borderId="0">
      <alignment vertical="center"/>
    </xf>
    <xf numFmtId="0" fontId="10" fillId="0" borderId="0"/>
  </cellStyleXfs>
  <cellXfs count="46">
    <xf numFmtId="0" fontId="0" fillId="0" borderId="0" xfId="0">
      <alignment vertical="center"/>
    </xf>
    <xf numFmtId="0" fontId="1" fillId="0" borderId="0" xfId="51" applyFont="1" applyFill="1" applyBorder="1" applyAlignment="1">
      <alignment horizontal="center" vertical="center" wrapText="1"/>
    </xf>
    <xf numFmtId="0" fontId="2" fillId="0" borderId="0" xfId="51" applyFont="1" applyFill="1" applyBorder="1" applyAlignment="1">
      <alignment horizontal="left" vertical="center" wrapText="1"/>
    </xf>
    <xf numFmtId="0" fontId="3" fillId="0" borderId="0" xfId="51" applyFont="1" applyFill="1" applyBorder="1" applyAlignment="1">
      <alignment horizontal="left" vertical="center" wrapText="1"/>
    </xf>
    <xf numFmtId="0" fontId="4" fillId="0" borderId="0" xfId="51" applyFont="1" applyFill="1" applyBorder="1" applyAlignment="1">
      <alignment horizontal="left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176" fontId="4" fillId="0" borderId="1" xfId="51" applyNumberFormat="1" applyFont="1" applyFill="1" applyBorder="1" applyAlignment="1">
      <alignment horizontal="center" vertical="center" wrapText="1"/>
    </xf>
    <xf numFmtId="176" fontId="5" fillId="0" borderId="1" xfId="51" applyNumberFormat="1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9" fontId="5" fillId="0" borderId="1" xfId="52" applyNumberFormat="1" applyFont="1" applyFill="1" applyBorder="1" applyAlignment="1">
      <alignment horizontal="center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176" fontId="7" fillId="0" borderId="1" xfId="52" applyNumberFormat="1" applyFont="1" applyFill="1" applyBorder="1" applyAlignment="1">
      <alignment horizontal="center" vertical="center" wrapText="1"/>
    </xf>
    <xf numFmtId="176" fontId="8" fillId="0" borderId="1" xfId="52" applyNumberFormat="1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10" fontId="5" fillId="0" borderId="1" xfId="5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76" fontId="3" fillId="0" borderId="1" xfId="51" applyNumberFormat="1" applyFont="1" applyFill="1" applyBorder="1" applyAlignment="1">
      <alignment horizontal="center" vertical="center" wrapText="1"/>
    </xf>
    <xf numFmtId="9" fontId="4" fillId="0" borderId="1" xfId="51" applyNumberFormat="1" applyFont="1" applyFill="1" applyBorder="1" applyAlignment="1">
      <alignment horizontal="center" vertical="center" wrapText="1"/>
    </xf>
    <xf numFmtId="9" fontId="11" fillId="0" borderId="1" xfId="5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0" xfId="0" applyFont="1">
      <alignment vertical="center"/>
    </xf>
    <xf numFmtId="49" fontId="13" fillId="0" borderId="1" xfId="0" applyNumberFormat="1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D3-D5栏杆报价2012-11-18" xfId="49"/>
    <cellStyle name="Normal" xfId="50"/>
    <cellStyle name="常规_重庆中德(粉红麻)" xfId="51"/>
    <cellStyle name="常规_Sheet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zoomScale="130" zoomScaleNormal="130" workbookViewId="0">
      <selection activeCell="C3" sqref="C3"/>
    </sheetView>
  </sheetViews>
  <sheetFormatPr defaultColWidth="9" defaultRowHeight="13.5"/>
  <cols>
    <col min="1" max="1" width="4.625" customWidth="1"/>
    <col min="2" max="2" width="27.025" style="29" customWidth="1"/>
    <col min="3" max="3" width="70.375" style="30" customWidth="1"/>
    <col min="4" max="4" width="7.01666666666667" style="30" customWidth="1"/>
    <col min="5" max="5" width="6.5" style="29" customWidth="1"/>
    <col min="6" max="6" width="17.5916666666667" customWidth="1"/>
    <col min="9" max="9" width="22" customWidth="1"/>
  </cols>
  <sheetData>
    <row r="1" ht="25" customHeight="1" spans="1:13">
      <c r="A1" s="31" t="s">
        <v>0</v>
      </c>
      <c r="B1" s="32"/>
      <c r="C1" s="33"/>
      <c r="D1" s="33"/>
      <c r="E1" s="32"/>
      <c r="F1" s="33"/>
      <c r="G1" s="33"/>
      <c r="H1" s="33"/>
      <c r="I1" s="43"/>
      <c r="J1" s="42"/>
      <c r="K1" s="44"/>
      <c r="L1" s="44"/>
      <c r="M1" s="44"/>
    </row>
    <row r="2" ht="35" customHeight="1" spans="1:13">
      <c r="A2" s="34" t="s">
        <v>1</v>
      </c>
      <c r="B2" s="35" t="s">
        <v>2</v>
      </c>
      <c r="C2" s="34" t="s">
        <v>3</v>
      </c>
      <c r="D2" s="35" t="s">
        <v>4</v>
      </c>
      <c r="E2" s="35" t="s">
        <v>5</v>
      </c>
      <c r="F2" s="35" t="s">
        <v>6</v>
      </c>
      <c r="G2" s="34" t="s">
        <v>7</v>
      </c>
      <c r="H2" s="34" t="s">
        <v>8</v>
      </c>
      <c r="I2" s="34" t="s">
        <v>9</v>
      </c>
      <c r="J2" s="42"/>
      <c r="K2" s="44"/>
      <c r="L2" s="44"/>
      <c r="M2" s="44"/>
    </row>
    <row r="3" ht="230" customHeight="1" spans="1:13">
      <c r="A3" s="34">
        <v>1</v>
      </c>
      <c r="B3" s="35" t="s">
        <v>10</v>
      </c>
      <c r="C3" s="36" t="s">
        <v>11</v>
      </c>
      <c r="D3" s="34">
        <v>646.9</v>
      </c>
      <c r="E3" s="35" t="s">
        <v>12</v>
      </c>
      <c r="F3" s="34"/>
      <c r="G3" s="34"/>
      <c r="H3" s="34"/>
      <c r="I3" s="35" t="s">
        <v>13</v>
      </c>
      <c r="J3" s="42"/>
      <c r="K3" s="44"/>
      <c r="L3" s="44"/>
      <c r="M3" s="44"/>
    </row>
    <row r="4" ht="121" customHeight="1" spans="1:13">
      <c r="A4" s="34">
        <v>2</v>
      </c>
      <c r="B4" s="35" t="s">
        <v>14</v>
      </c>
      <c r="C4" s="37" t="s">
        <v>15</v>
      </c>
      <c r="D4" s="34">
        <v>87</v>
      </c>
      <c r="E4" s="35" t="s">
        <v>12</v>
      </c>
      <c r="F4" s="34"/>
      <c r="G4" s="34"/>
      <c r="H4" s="34"/>
      <c r="I4" s="35" t="s">
        <v>16</v>
      </c>
      <c r="J4" s="42"/>
      <c r="K4" s="44"/>
      <c r="L4" s="44"/>
      <c r="M4" s="44"/>
    </row>
    <row r="5" ht="121" customHeight="1" spans="1:13">
      <c r="A5" s="34">
        <v>3</v>
      </c>
      <c r="B5" s="35" t="s">
        <v>17</v>
      </c>
      <c r="C5" s="38"/>
      <c r="D5" s="34">
        <v>48.18</v>
      </c>
      <c r="E5" s="35" t="s">
        <v>12</v>
      </c>
      <c r="F5" s="34"/>
      <c r="G5" s="34"/>
      <c r="H5" s="34"/>
      <c r="I5" s="35" t="s">
        <v>18</v>
      </c>
      <c r="J5" s="42"/>
      <c r="K5" s="44"/>
      <c r="L5" s="44"/>
      <c r="M5" s="44"/>
    </row>
    <row r="6" ht="219" customHeight="1" spans="1:13">
      <c r="A6" s="34">
        <v>4</v>
      </c>
      <c r="B6" s="35" t="s">
        <v>19</v>
      </c>
      <c r="C6" s="38" t="s">
        <v>20</v>
      </c>
      <c r="D6" s="34">
        <v>32.7</v>
      </c>
      <c r="E6" s="35" t="s">
        <v>12</v>
      </c>
      <c r="F6" s="34"/>
      <c r="G6" s="34"/>
      <c r="H6" s="34"/>
      <c r="I6" s="35" t="s">
        <v>21</v>
      </c>
      <c r="J6" s="42"/>
      <c r="K6" s="44"/>
      <c r="L6" s="44"/>
      <c r="M6" s="44"/>
    </row>
    <row r="7" ht="223" customHeight="1" spans="1:13">
      <c r="A7" s="34">
        <v>5</v>
      </c>
      <c r="B7" s="35" t="s">
        <v>22</v>
      </c>
      <c r="C7" s="38" t="s">
        <v>23</v>
      </c>
      <c r="D7" s="34">
        <v>32</v>
      </c>
      <c r="E7" s="35" t="s">
        <v>12</v>
      </c>
      <c r="F7" s="34"/>
      <c r="G7" s="34"/>
      <c r="H7" s="34"/>
      <c r="I7" s="35" t="s">
        <v>24</v>
      </c>
      <c r="J7" s="42"/>
      <c r="K7" s="44"/>
      <c r="L7" s="44"/>
      <c r="M7" s="44"/>
    </row>
    <row r="8" ht="236" customHeight="1" spans="1:13">
      <c r="A8" s="34">
        <v>6</v>
      </c>
      <c r="B8" s="35" t="s">
        <v>25</v>
      </c>
      <c r="C8" s="38" t="s">
        <v>26</v>
      </c>
      <c r="D8" s="34">
        <v>11.5</v>
      </c>
      <c r="E8" s="35" t="s">
        <v>12</v>
      </c>
      <c r="F8" s="34"/>
      <c r="G8" s="34"/>
      <c r="H8" s="34"/>
      <c r="I8" s="45" t="s">
        <v>27</v>
      </c>
      <c r="J8" s="42"/>
      <c r="K8" s="44"/>
      <c r="L8" s="44"/>
      <c r="M8" s="44"/>
    </row>
    <row r="9" ht="110" customHeight="1" spans="1:13">
      <c r="A9" s="34">
        <v>7</v>
      </c>
      <c r="B9" s="35" t="s">
        <v>28</v>
      </c>
      <c r="C9" s="37" t="s">
        <v>29</v>
      </c>
      <c r="D9" s="34">
        <v>17.75</v>
      </c>
      <c r="E9" s="35" t="s">
        <v>12</v>
      </c>
      <c r="F9" s="34"/>
      <c r="G9" s="34"/>
      <c r="H9" s="34"/>
      <c r="I9" s="35" t="s">
        <v>30</v>
      </c>
      <c r="J9" s="42"/>
      <c r="K9" s="44"/>
      <c r="L9" s="44"/>
      <c r="M9" s="44"/>
    </row>
    <row r="10" ht="110" customHeight="1" spans="1:13">
      <c r="A10" s="34">
        <v>8</v>
      </c>
      <c r="B10" s="35" t="s">
        <v>31</v>
      </c>
      <c r="C10" s="38"/>
      <c r="D10" s="34">
        <v>2.82</v>
      </c>
      <c r="E10" s="35" t="s">
        <v>12</v>
      </c>
      <c r="F10" s="34"/>
      <c r="G10" s="34"/>
      <c r="H10" s="34"/>
      <c r="I10" s="35" t="s">
        <v>32</v>
      </c>
      <c r="J10" s="42"/>
      <c r="K10" s="44"/>
      <c r="L10" s="44"/>
      <c r="M10" s="44"/>
    </row>
    <row r="11" ht="199" customHeight="1" spans="1:13">
      <c r="A11" s="34">
        <v>9</v>
      </c>
      <c r="B11" s="35" t="s">
        <v>33</v>
      </c>
      <c r="C11" s="38" t="s">
        <v>34</v>
      </c>
      <c r="D11" s="34">
        <v>15.9</v>
      </c>
      <c r="E11" s="35" t="s">
        <v>12</v>
      </c>
      <c r="F11" s="34"/>
      <c r="G11" s="34"/>
      <c r="H11" s="34"/>
      <c r="I11" s="35" t="s">
        <v>35</v>
      </c>
      <c r="J11" s="42"/>
      <c r="K11" s="44"/>
      <c r="L11" s="44"/>
      <c r="M11" s="44"/>
    </row>
    <row r="12" ht="207" customHeight="1" spans="1:13">
      <c r="A12" s="34">
        <v>10</v>
      </c>
      <c r="B12" s="35" t="s">
        <v>36</v>
      </c>
      <c r="C12" s="38" t="s">
        <v>37</v>
      </c>
      <c r="D12" s="34">
        <v>8</v>
      </c>
      <c r="E12" s="35" t="s">
        <v>12</v>
      </c>
      <c r="F12" s="34"/>
      <c r="G12" s="34"/>
      <c r="H12" s="34"/>
      <c r="I12" s="35" t="s">
        <v>38</v>
      </c>
      <c r="J12" s="42"/>
      <c r="K12" s="44"/>
      <c r="L12" s="44"/>
      <c r="M12" s="44"/>
    </row>
    <row r="13" ht="193" customHeight="1" spans="1:13">
      <c r="A13" s="34">
        <v>11</v>
      </c>
      <c r="B13" s="35" t="s">
        <v>39</v>
      </c>
      <c r="C13" s="38" t="s">
        <v>40</v>
      </c>
      <c r="D13" s="34">
        <v>25.8</v>
      </c>
      <c r="E13" s="35" t="s">
        <v>12</v>
      </c>
      <c r="F13" s="34"/>
      <c r="G13" s="34"/>
      <c r="H13" s="34"/>
      <c r="I13" s="35" t="s">
        <v>41</v>
      </c>
      <c r="J13" s="42"/>
      <c r="K13" s="44"/>
      <c r="L13" s="44"/>
      <c r="M13" s="44"/>
    </row>
    <row r="14" ht="193" customHeight="1" spans="1:13">
      <c r="A14" s="34">
        <v>12</v>
      </c>
      <c r="B14" s="35" t="s">
        <v>42</v>
      </c>
      <c r="C14" s="38" t="s">
        <v>43</v>
      </c>
      <c r="D14" s="34">
        <v>12.5</v>
      </c>
      <c r="E14" s="35" t="s">
        <v>12</v>
      </c>
      <c r="F14" s="34"/>
      <c r="G14" s="34"/>
      <c r="H14" s="34"/>
      <c r="I14" s="35" t="s">
        <v>44</v>
      </c>
      <c r="J14" s="42"/>
      <c r="K14" s="44"/>
      <c r="L14" s="44"/>
      <c r="M14" s="44"/>
    </row>
    <row r="15" ht="193" customHeight="1" spans="1:13">
      <c r="A15" s="34">
        <v>13</v>
      </c>
      <c r="B15" s="35" t="s">
        <v>45</v>
      </c>
      <c r="C15" s="39" t="s">
        <v>46</v>
      </c>
      <c r="D15" s="34">
        <v>1.7</v>
      </c>
      <c r="E15" s="35" t="s">
        <v>12</v>
      </c>
      <c r="F15" s="34"/>
      <c r="G15" s="34"/>
      <c r="H15" s="34"/>
      <c r="I15" s="34" t="s">
        <v>47</v>
      </c>
      <c r="J15" s="42"/>
      <c r="K15" s="44"/>
      <c r="L15" s="44"/>
      <c r="M15" s="44"/>
    </row>
    <row r="16" ht="45" customHeight="1" spans="1:10">
      <c r="A16" s="34"/>
      <c r="B16" s="35" t="s">
        <v>7</v>
      </c>
      <c r="C16" s="34"/>
      <c r="D16" s="34">
        <f>D3+D4+D5+D6+D7+D8+D9+D10+D11+D12+D13+D14+D15</f>
        <v>942.75</v>
      </c>
      <c r="E16" s="35"/>
      <c r="F16" s="40"/>
      <c r="G16" s="40"/>
      <c r="H16" s="40"/>
      <c r="I16" s="40"/>
      <c r="J16" s="44"/>
    </row>
    <row r="17" ht="127" customHeight="1" spans="1:10">
      <c r="A17" s="39" t="s">
        <v>48</v>
      </c>
      <c r="B17" s="39"/>
      <c r="C17" s="39"/>
      <c r="D17" s="39"/>
      <c r="E17" s="39"/>
      <c r="F17" s="39"/>
      <c r="G17" s="39"/>
      <c r="H17" s="39"/>
      <c r="I17" s="39"/>
      <c r="J17" s="44"/>
    </row>
    <row r="18" ht="97" customHeight="1" spans="1:9">
      <c r="A18" s="39" t="s">
        <v>49</v>
      </c>
      <c r="B18" s="39"/>
      <c r="C18" s="41"/>
      <c r="D18" s="41"/>
      <c r="E18" s="39"/>
      <c r="F18" s="41"/>
      <c r="G18" s="41"/>
      <c r="H18" s="41"/>
      <c r="I18" s="41"/>
    </row>
    <row r="19" ht="35" customHeight="1" spans="1:1">
      <c r="A19" s="42"/>
    </row>
    <row r="20" ht="35" customHeight="1"/>
    <row r="21" ht="35" customHeight="1"/>
    <row r="22" ht="35" customHeight="1"/>
    <row r="23" ht="35" customHeight="1"/>
    <row r="24" ht="35" customHeight="1"/>
    <row r="25" ht="35" customHeight="1"/>
    <row r="26" ht="35" customHeight="1"/>
    <row r="27" ht="35" customHeight="1"/>
  </sheetData>
  <mergeCells count="5">
    <mergeCell ref="A1:I1"/>
    <mergeCell ref="A17:I17"/>
    <mergeCell ref="A18:I18"/>
    <mergeCell ref="C4:C5"/>
    <mergeCell ref="C9:C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J28" sqref="J28"/>
    </sheetView>
  </sheetViews>
  <sheetFormatPr defaultColWidth="9" defaultRowHeight="13.5"/>
  <cols>
    <col min="2" max="2" width="17.375" customWidth="1"/>
    <col min="3" max="3" width="21.125" customWidth="1"/>
    <col min="6" max="6" width="10.2166666666667" customWidth="1"/>
    <col min="7" max="7" width="13.3666666666667" customWidth="1"/>
    <col min="9" max="9" width="9.75"/>
  </cols>
  <sheetData>
    <row r="1" ht="18" spans="1:10">
      <c r="A1" s="1" t="s">
        <v>50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51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52</v>
      </c>
      <c r="B3" s="4"/>
      <c r="C3" s="4"/>
      <c r="D3" s="4"/>
      <c r="E3" s="4"/>
      <c r="F3" s="4"/>
      <c r="G3" s="4"/>
      <c r="H3" s="4"/>
      <c r="I3" s="4"/>
      <c r="J3" s="4"/>
    </row>
    <row r="4" ht="24" spans="1:10">
      <c r="A4" s="5" t="s">
        <v>53</v>
      </c>
      <c r="B4" s="5" t="s">
        <v>54</v>
      </c>
      <c r="C4" s="5" t="s">
        <v>55</v>
      </c>
      <c r="D4" s="5" t="s">
        <v>56</v>
      </c>
      <c r="E4" s="5" t="s">
        <v>57</v>
      </c>
      <c r="F4" s="6" t="s">
        <v>58</v>
      </c>
      <c r="G4" s="7" t="s">
        <v>59</v>
      </c>
      <c r="H4" s="8" t="s">
        <v>60</v>
      </c>
      <c r="I4" s="8" t="s">
        <v>61</v>
      </c>
      <c r="J4" s="5" t="s">
        <v>62</v>
      </c>
    </row>
    <row r="5" spans="1:10">
      <c r="A5" s="9" t="s">
        <v>63</v>
      </c>
      <c r="B5" s="5" t="s">
        <v>64</v>
      </c>
      <c r="C5" s="5"/>
      <c r="D5" s="5"/>
      <c r="E5" s="5"/>
      <c r="F5" s="5"/>
      <c r="G5" s="8"/>
      <c r="H5" s="8"/>
      <c r="I5" s="26">
        <f>+SUM(I6:I16)</f>
        <v>0</v>
      </c>
      <c r="J5" s="5"/>
    </row>
    <row r="6" spans="1:10">
      <c r="A6" s="5">
        <v>1</v>
      </c>
      <c r="B6" s="10" t="s">
        <v>65</v>
      </c>
      <c r="C6" s="10" t="s">
        <v>66</v>
      </c>
      <c r="D6" s="11" t="s">
        <v>67</v>
      </c>
      <c r="E6" s="12">
        <v>2.7</v>
      </c>
      <c r="F6" s="13">
        <v>0.15</v>
      </c>
      <c r="G6" s="14">
        <f t="shared" ref="G6:G12" si="0">+E6*(1+F6)</f>
        <v>3.105</v>
      </c>
      <c r="H6" s="15"/>
      <c r="I6" s="14">
        <f t="shared" ref="I6:I12" si="1">+H6*G6</f>
        <v>0</v>
      </c>
      <c r="J6" s="27"/>
    </row>
    <row r="7" ht="22.5" spans="1:10">
      <c r="A7" s="5">
        <v>2</v>
      </c>
      <c r="B7" s="10" t="s">
        <v>68</v>
      </c>
      <c r="C7" s="10" t="s">
        <v>10</v>
      </c>
      <c r="D7" s="11" t="s">
        <v>69</v>
      </c>
      <c r="E7" s="12">
        <v>1</v>
      </c>
      <c r="F7" s="13">
        <v>0.05</v>
      </c>
      <c r="G7" s="14">
        <f t="shared" si="0"/>
        <v>1.05</v>
      </c>
      <c r="H7" s="16"/>
      <c r="I7" s="14">
        <f t="shared" si="1"/>
        <v>0</v>
      </c>
      <c r="J7" s="28"/>
    </row>
    <row r="8" spans="1:10">
      <c r="A8" s="5">
        <v>3</v>
      </c>
      <c r="B8" s="10" t="s">
        <v>70</v>
      </c>
      <c r="C8" s="10" t="s">
        <v>71</v>
      </c>
      <c r="D8" s="11" t="s">
        <v>67</v>
      </c>
      <c r="E8" s="12">
        <v>5.3</v>
      </c>
      <c r="F8" s="13">
        <v>0.15</v>
      </c>
      <c r="G8" s="14">
        <f t="shared" si="0"/>
        <v>6.095</v>
      </c>
      <c r="H8" s="15"/>
      <c r="I8" s="14">
        <f t="shared" si="1"/>
        <v>0</v>
      </c>
      <c r="J8" s="27"/>
    </row>
    <row r="9" spans="1:10">
      <c r="A9" s="5">
        <v>4</v>
      </c>
      <c r="B9" s="10" t="s">
        <v>72</v>
      </c>
      <c r="C9" s="17" t="s">
        <v>73</v>
      </c>
      <c r="D9" s="11" t="s">
        <v>74</v>
      </c>
      <c r="E9" s="12">
        <v>2</v>
      </c>
      <c r="F9" s="13">
        <v>0.02</v>
      </c>
      <c r="G9" s="14">
        <f t="shared" si="0"/>
        <v>2.04</v>
      </c>
      <c r="H9" s="15"/>
      <c r="I9" s="14">
        <f t="shared" si="1"/>
        <v>0</v>
      </c>
      <c r="J9" s="27"/>
    </row>
    <row r="10" spans="1:10">
      <c r="A10" s="5">
        <v>5</v>
      </c>
      <c r="B10" s="10" t="s">
        <v>75</v>
      </c>
      <c r="C10" s="17" t="s">
        <v>76</v>
      </c>
      <c r="D10" s="18" t="s">
        <v>77</v>
      </c>
      <c r="E10" s="14">
        <v>1.6</v>
      </c>
      <c r="F10" s="13">
        <v>0.02</v>
      </c>
      <c r="G10" s="14">
        <f t="shared" si="0"/>
        <v>1.632</v>
      </c>
      <c r="H10" s="14"/>
      <c r="I10" s="14">
        <f t="shared" si="1"/>
        <v>0</v>
      </c>
      <c r="J10" s="28"/>
    </row>
    <row r="11" ht="22.5" spans="1:10">
      <c r="A11" s="5">
        <v>6</v>
      </c>
      <c r="B11" s="10" t="s">
        <v>78</v>
      </c>
      <c r="C11" s="10" t="s">
        <v>79</v>
      </c>
      <c r="D11" s="11" t="s">
        <v>80</v>
      </c>
      <c r="E11" s="12">
        <v>1</v>
      </c>
      <c r="F11" s="12"/>
      <c r="G11" s="14">
        <f t="shared" si="0"/>
        <v>1</v>
      </c>
      <c r="H11" s="14"/>
      <c r="I11" s="14">
        <f t="shared" si="1"/>
        <v>0</v>
      </c>
      <c r="J11" s="27"/>
    </row>
    <row r="12" spans="1:10">
      <c r="A12" s="5">
        <v>7</v>
      </c>
      <c r="B12" s="10" t="s">
        <v>81</v>
      </c>
      <c r="C12" s="10" t="s">
        <v>82</v>
      </c>
      <c r="D12" s="11" t="s">
        <v>69</v>
      </c>
      <c r="E12" s="12">
        <v>0</v>
      </c>
      <c r="F12" s="12"/>
      <c r="G12" s="14">
        <f t="shared" si="0"/>
        <v>0</v>
      </c>
      <c r="H12" s="14"/>
      <c r="I12" s="14">
        <f t="shared" si="1"/>
        <v>0</v>
      </c>
      <c r="J12" s="27"/>
    </row>
    <row r="13" spans="1:10">
      <c r="A13" s="5"/>
      <c r="B13" s="10"/>
      <c r="C13" s="10"/>
      <c r="D13" s="11"/>
      <c r="E13" s="12"/>
      <c r="F13" s="12"/>
      <c r="G13" s="14"/>
      <c r="H13" s="14"/>
      <c r="I13" s="14"/>
      <c r="J13" s="6"/>
    </row>
    <row r="14" spans="1:10">
      <c r="A14" s="5">
        <v>9</v>
      </c>
      <c r="B14" s="10"/>
      <c r="C14" s="17"/>
      <c r="D14" s="11"/>
      <c r="E14" s="12"/>
      <c r="F14" s="12"/>
      <c r="G14" s="14"/>
      <c r="H14" s="14"/>
      <c r="I14" s="14"/>
      <c r="J14" s="5"/>
    </row>
    <row r="15" spans="1:10">
      <c r="A15" s="5">
        <v>10</v>
      </c>
      <c r="B15" s="19"/>
      <c r="C15" s="20"/>
      <c r="D15" s="21"/>
      <c r="E15" s="5"/>
      <c r="F15" s="5"/>
      <c r="G15" s="8"/>
      <c r="H15" s="8"/>
      <c r="I15" s="8"/>
      <c r="J15" s="5"/>
    </row>
    <row r="16" spans="1:10">
      <c r="A16" s="5">
        <v>11</v>
      </c>
      <c r="B16" s="19"/>
      <c r="C16" s="20"/>
      <c r="D16" s="21"/>
      <c r="E16" s="5"/>
      <c r="F16" s="5"/>
      <c r="G16" s="8"/>
      <c r="H16" s="8"/>
      <c r="I16" s="8"/>
      <c r="J16" s="5"/>
    </row>
    <row r="17" spans="1:10">
      <c r="A17" s="9" t="s">
        <v>83</v>
      </c>
      <c r="B17" s="5" t="s">
        <v>84</v>
      </c>
      <c r="C17" s="5"/>
      <c r="D17" s="5"/>
      <c r="E17" s="5"/>
      <c r="F17" s="5"/>
      <c r="G17" s="8"/>
      <c r="H17" s="8"/>
      <c r="I17" s="26">
        <f>+SUM(I18:I23)</f>
        <v>0</v>
      </c>
      <c r="J17" s="5"/>
    </row>
    <row r="18" spans="1:10">
      <c r="A18" s="5">
        <v>1</v>
      </c>
      <c r="B18" s="5" t="s">
        <v>85</v>
      </c>
      <c r="C18" s="6"/>
      <c r="D18" s="21" t="s">
        <v>69</v>
      </c>
      <c r="E18" s="5">
        <v>1</v>
      </c>
      <c r="F18" s="5"/>
      <c r="G18" s="8">
        <v>1</v>
      </c>
      <c r="H18" s="8"/>
      <c r="I18" s="8">
        <f t="shared" ref="I18:I23" si="2">+G18*H18</f>
        <v>0</v>
      </c>
      <c r="J18" s="6"/>
    </row>
    <row r="19" spans="1:10">
      <c r="A19" s="5"/>
      <c r="B19" s="6" t="s">
        <v>86</v>
      </c>
      <c r="C19" s="6"/>
      <c r="D19" s="21"/>
      <c r="E19" s="5"/>
      <c r="F19" s="5"/>
      <c r="G19" s="8"/>
      <c r="H19" s="8"/>
      <c r="I19" s="8"/>
      <c r="J19" s="6"/>
    </row>
    <row r="20" spans="1:10">
      <c r="A20" s="5"/>
      <c r="B20" s="6" t="s">
        <v>87</v>
      </c>
      <c r="C20" s="6"/>
      <c r="D20" s="21"/>
      <c r="E20" s="5"/>
      <c r="F20" s="5"/>
      <c r="G20" s="8"/>
      <c r="H20" s="8"/>
      <c r="I20" s="8"/>
      <c r="J20" s="6"/>
    </row>
    <row r="21" spans="1:10">
      <c r="A21" s="5">
        <v>2</v>
      </c>
      <c r="B21" s="6" t="s">
        <v>88</v>
      </c>
      <c r="C21" s="5"/>
      <c r="D21" s="21" t="s">
        <v>69</v>
      </c>
      <c r="E21" s="5">
        <v>1</v>
      </c>
      <c r="F21" s="5"/>
      <c r="G21" s="8">
        <v>1</v>
      </c>
      <c r="H21" s="8"/>
      <c r="I21" s="8">
        <f t="shared" si="2"/>
        <v>0</v>
      </c>
      <c r="J21" s="6"/>
    </row>
    <row r="22" spans="1:10">
      <c r="A22" s="5">
        <v>3</v>
      </c>
      <c r="B22" s="5" t="s">
        <v>89</v>
      </c>
      <c r="C22" s="5"/>
      <c r="D22" s="21" t="s">
        <v>69</v>
      </c>
      <c r="E22" s="5">
        <v>1.8</v>
      </c>
      <c r="F22" s="5"/>
      <c r="G22" s="8">
        <v>1.8</v>
      </c>
      <c r="H22" s="8"/>
      <c r="I22" s="8">
        <f t="shared" si="2"/>
        <v>0</v>
      </c>
      <c r="J22" s="5"/>
    </row>
    <row r="23" spans="1:10">
      <c r="A23" s="5">
        <v>4</v>
      </c>
      <c r="B23" s="5" t="s">
        <v>90</v>
      </c>
      <c r="C23" s="5"/>
      <c r="D23" s="21" t="s">
        <v>69</v>
      </c>
      <c r="E23" s="5">
        <v>1</v>
      </c>
      <c r="F23" s="5"/>
      <c r="G23" s="8">
        <v>1</v>
      </c>
      <c r="H23" s="8"/>
      <c r="I23" s="8">
        <f t="shared" si="2"/>
        <v>0</v>
      </c>
      <c r="J23" s="6"/>
    </row>
    <row r="24" spans="1:10">
      <c r="A24" s="22" t="s">
        <v>91</v>
      </c>
      <c r="B24" s="6" t="s">
        <v>92</v>
      </c>
      <c r="C24" s="6" t="s">
        <v>93</v>
      </c>
      <c r="D24" s="21" t="s">
        <v>94</v>
      </c>
      <c r="E24" s="5" t="s">
        <v>95</v>
      </c>
      <c r="F24" s="5"/>
      <c r="G24" s="8">
        <v>1</v>
      </c>
      <c r="H24" s="23"/>
      <c r="I24" s="26">
        <f>+SUM(I5,I17)*H24</f>
        <v>0</v>
      </c>
      <c r="J24" s="6"/>
    </row>
    <row r="25" spans="1:10">
      <c r="A25" s="9" t="s">
        <v>96</v>
      </c>
      <c r="B25" s="5" t="s">
        <v>97</v>
      </c>
      <c r="C25" s="6" t="s">
        <v>98</v>
      </c>
      <c r="D25" s="21" t="s">
        <v>94</v>
      </c>
      <c r="E25" s="5"/>
      <c r="F25" s="5"/>
      <c r="G25" s="8">
        <v>1</v>
      </c>
      <c r="H25" s="24"/>
      <c r="I25" s="26">
        <f>+SUM(I24,I17,I5)*H25</f>
        <v>0</v>
      </c>
      <c r="J25" s="5"/>
    </row>
    <row r="26" spans="1:10">
      <c r="A26" s="9" t="s">
        <v>99</v>
      </c>
      <c r="B26" s="5" t="s">
        <v>100</v>
      </c>
      <c r="C26" s="6" t="s">
        <v>101</v>
      </c>
      <c r="D26" s="5" t="s">
        <v>102</v>
      </c>
      <c r="E26" s="5"/>
      <c r="F26" s="5"/>
      <c r="G26" s="8">
        <v>1</v>
      </c>
      <c r="H26" s="24"/>
      <c r="I26" s="26">
        <f>+SUM(I24,I17,I5,I25)*H26</f>
        <v>0</v>
      </c>
      <c r="J26" s="5"/>
    </row>
    <row r="27" spans="1:10">
      <c r="A27" s="22" t="s">
        <v>103</v>
      </c>
      <c r="B27" s="5" t="s">
        <v>104</v>
      </c>
      <c r="C27" s="6" t="s">
        <v>105</v>
      </c>
      <c r="D27" s="5" t="s">
        <v>102</v>
      </c>
      <c r="E27" s="5"/>
      <c r="F27" s="5"/>
      <c r="G27" s="8">
        <v>1</v>
      </c>
      <c r="H27" s="24"/>
      <c r="I27" s="26">
        <f>+SUM(I24,I17,I5,I25,I26)*H27</f>
        <v>0</v>
      </c>
      <c r="J27" s="6"/>
    </row>
    <row r="28" spans="1:10">
      <c r="A28" s="22" t="s">
        <v>106</v>
      </c>
      <c r="B28" s="5" t="s">
        <v>107</v>
      </c>
      <c r="C28" s="6" t="s">
        <v>108</v>
      </c>
      <c r="D28" s="5" t="s">
        <v>109</v>
      </c>
      <c r="E28" s="5"/>
      <c r="F28" s="5"/>
      <c r="G28" s="8">
        <v>1</v>
      </c>
      <c r="H28" s="8"/>
      <c r="I28" s="26">
        <f>+SUM(I5,I17,I24:I27)</f>
        <v>0</v>
      </c>
      <c r="J28" s="5"/>
    </row>
    <row r="29" ht="14.25" spans="1:10">
      <c r="A29" s="25"/>
      <c r="B29" s="25"/>
      <c r="C29" s="25"/>
      <c r="D29" s="25"/>
      <c r="E29" s="25"/>
      <c r="F29" s="25"/>
      <c r="G29" s="25"/>
      <c r="H29" s="25"/>
      <c r="I29" s="25"/>
      <c r="J29" s="25"/>
    </row>
    <row r="30" ht="14.25" spans="1:10">
      <c r="A30" s="25"/>
      <c r="B30" s="25"/>
      <c r="C30" s="25"/>
      <c r="D30" s="25"/>
      <c r="E30" s="25"/>
      <c r="F30" s="25"/>
      <c r="G30" s="25"/>
      <c r="H30" s="25"/>
      <c r="I30" s="25"/>
      <c r="J30" s="25"/>
    </row>
  </sheetData>
  <mergeCells count="3">
    <mergeCell ref="A1:J1"/>
    <mergeCell ref="A2:J2"/>
    <mergeCell ref="A3:J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报价清单</vt:lpstr>
      <vt:lpstr>每个清单项均需附组价明细表（仅为示例，以实际为准）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戴杰</cp:lastModifiedBy>
  <dcterms:created xsi:type="dcterms:W3CDTF">2023-05-12T11:15:00Z</dcterms:created>
  <dcterms:modified xsi:type="dcterms:W3CDTF">2025-05-28T06:25:10Z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2CB106CBC41C4956A108CA32A2F84367_12</vt:lpwstr>
  </property>
  <property fmtid="{D5CDD505-2E9C-101B-9397-08002B2CF9AE}" pid="4" name="KSOReadingLayout">
    <vt:bool>true</vt:bool>
  </property>
</Properties>
</file>